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390"/>
  </bookViews>
  <sheets>
    <sheet name="终版" sheetId="2" r:id="rId1"/>
    <sheet name="原始" sheetId="1" state="hidden" r:id="rId2"/>
  </sheets>
  <externalReferences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<sst xmlns="http://schemas.openxmlformats.org/spreadsheetml/2006/main" count="70" uniqueCount="46">
  <si>
    <t>附件6:</t>
  </si>
  <si>
    <t>第八届中国国际“互联网+”大学生创新创业大赛各学院（所）参赛作品名额分配表</t>
  </si>
  <si>
    <t>序号</t>
  </si>
  <si>
    <t>院系</t>
  </si>
  <si>
    <t>主赛道作品数</t>
  </si>
  <si>
    <t>青年红色筑梦之旅赛道作品数</t>
  </si>
  <si>
    <t>总计</t>
  </si>
  <si>
    <t>本科生</t>
  </si>
  <si>
    <t>研究生</t>
  </si>
  <si>
    <t>合计</t>
  </si>
  <si>
    <t>农 学 院</t>
  </si>
  <si>
    <t>植保学院</t>
  </si>
  <si>
    <t>园艺学院</t>
  </si>
  <si>
    <t>动科学院</t>
  </si>
  <si>
    <t>动医学院</t>
  </si>
  <si>
    <t>草业学院</t>
  </si>
  <si>
    <t>林 学 院</t>
  </si>
  <si>
    <t>园林学院</t>
  </si>
  <si>
    <t>资环学院</t>
  </si>
  <si>
    <t>水建学院</t>
  </si>
  <si>
    <t>机电学院</t>
  </si>
  <si>
    <t>信息学院</t>
  </si>
  <si>
    <t>食品学院</t>
  </si>
  <si>
    <t>葡酒学院</t>
  </si>
  <si>
    <t>生命学院</t>
  </si>
  <si>
    <t>理 学 院</t>
  </si>
  <si>
    <t>化药学院</t>
  </si>
  <si>
    <t>经管学院</t>
  </si>
  <si>
    <t>人文学院</t>
  </si>
  <si>
    <t>马克思主义学院</t>
  </si>
  <si>
    <t>语言学院</t>
  </si>
  <si>
    <t>创新学院</t>
  </si>
  <si>
    <t>水 保 所</t>
  </si>
  <si>
    <t>附件3:</t>
  </si>
  <si>
    <t>西北农林科技大学第四届“互联网+”创新创业大赛
参赛作品名额分配表</t>
  </si>
  <si>
    <t>本科生人数</t>
  </si>
  <si>
    <t>研究生人数</t>
  </si>
  <si>
    <t>本科生
项目数</t>
  </si>
  <si>
    <t>研究生
项目数</t>
  </si>
  <si>
    <t>主赛道应参赛
作品总数</t>
  </si>
  <si>
    <t>青年红旅赛道应参赛作品数</t>
  </si>
  <si>
    <t>农学院</t>
  </si>
  <si>
    <t>林学院</t>
  </si>
  <si>
    <t>理学院</t>
  </si>
  <si>
    <t>外语</t>
  </si>
  <si>
    <t>备注：各院系学生人数按照2017年9月统计数据为准。按照陕西省赛区工作安排，各单位参赛作品数量不少于学生总人数2%，其中研究生负责申报的作品不少于所有作品的30%。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</si>
</sst>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_);[Red]\(0\)"/>
    <numFmt numFmtId="178" formatCode="0_ "/>
  </numFmts>
  <fonts count="33">
    <font>
      <sz val="11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4"/>
      <color theme="1"/>
      <name val="宋体"/>
      <charset val="134"/>
      <scheme val="major"/>
    </font>
    <font>
      <sz val="12"/>
      <color theme="1"/>
      <name val="仿宋_GB2312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1"/>
      <color theme="1"/>
      <name val="楷体"/>
      <charset val="134"/>
    </font>
    <font>
      <sz val="11"/>
      <color theme="1"/>
      <name val="仿宋_GB2312"/>
      <charset val="134"/>
    </font>
    <font>
      <sz val="16"/>
      <color theme="1"/>
      <name val="方正小标宋简体"/>
      <charset val="134"/>
    </font>
    <font>
      <b/>
      <sz val="12"/>
      <color theme="1"/>
      <name val="仿宋_GB2312"/>
      <charset val="134"/>
    </font>
    <font>
      <sz val="11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31" fillId="8" borderId="15" applyNumberFormat="0" applyAlignment="0" applyProtection="0">
      <alignment vertical="center"/>
    </xf>
    <xf numFmtId="0" fontId="18" fillId="8" borderId="9" applyNumberFormat="0" applyAlignment="0" applyProtection="0">
      <alignment vertical="center"/>
    </xf>
    <xf numFmtId="0" fontId="32" fillId="26" borderId="16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76" fontId="2" fillId="0" borderId="0" xfId="0" applyNumberFormat="1" applyFont="1">
      <alignment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11" fillId="0" borderId="4" xfId="0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178" fontId="10" fillId="0" borderId="0" xfId="0" applyNumberFormat="1" applyFont="1">
      <alignment vertical="center"/>
    </xf>
    <xf numFmtId="0" fontId="13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qq\&#26412;&#31185;&#29983;&#20154;&#25968;&#65288;&#26356;&#26032;&#33267;2018&#24180;3&#2637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qq\&#21508;&#38498;&#31995;&#30740;&#31350;&#29983;&#20154;&#2596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C3">
            <v>710</v>
          </cell>
        </row>
        <row r="4">
          <cell r="C4">
            <v>659</v>
          </cell>
        </row>
        <row r="5">
          <cell r="C5">
            <v>784</v>
          </cell>
        </row>
        <row r="7">
          <cell r="C7">
            <v>891</v>
          </cell>
        </row>
        <row r="8">
          <cell r="C8">
            <v>1081</v>
          </cell>
        </row>
        <row r="9">
          <cell r="C9">
            <v>970</v>
          </cell>
        </row>
        <row r="10">
          <cell r="C10">
            <v>1359</v>
          </cell>
        </row>
        <row r="11">
          <cell r="C11">
            <v>2256</v>
          </cell>
        </row>
        <row r="12">
          <cell r="C12">
            <v>1648</v>
          </cell>
        </row>
        <row r="13">
          <cell r="C13">
            <v>1338</v>
          </cell>
        </row>
        <row r="14">
          <cell r="C14">
            <v>1364</v>
          </cell>
        </row>
        <row r="15">
          <cell r="C15">
            <v>561</v>
          </cell>
        </row>
        <row r="16">
          <cell r="C16">
            <v>1210</v>
          </cell>
        </row>
        <row r="17">
          <cell r="C17">
            <v>221</v>
          </cell>
        </row>
        <row r="18">
          <cell r="C18">
            <v>476</v>
          </cell>
        </row>
        <row r="19">
          <cell r="C19">
            <v>2451</v>
          </cell>
        </row>
        <row r="20">
          <cell r="C20">
            <v>1077</v>
          </cell>
        </row>
        <row r="21">
          <cell r="C21">
            <v>354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5">
          <cell r="J15">
            <v>565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zoomScale="115" zoomScaleNormal="115" workbookViewId="0">
      <selection activeCell="E28" sqref="E28"/>
    </sheetView>
  </sheetViews>
  <sheetFormatPr defaultColWidth="9" defaultRowHeight="13.5" outlineLevelCol="7"/>
  <cols>
    <col min="2" max="2" width="15.625" customWidth="1"/>
    <col min="3" max="3" width="9.875" customWidth="1"/>
    <col min="5" max="5" width="16.125" customWidth="1"/>
    <col min="6" max="6" width="16.75" customWidth="1"/>
  </cols>
  <sheetData>
    <row r="1" ht="14.25" spans="1:1">
      <c r="A1" s="19" t="s">
        <v>0</v>
      </c>
    </row>
    <row r="2" ht="60" customHeight="1" spans="1:7">
      <c r="A2" s="21" t="s">
        <v>1</v>
      </c>
      <c r="B2" s="21"/>
      <c r="C2" s="21"/>
      <c r="D2" s="21"/>
      <c r="E2" s="21"/>
      <c r="F2" s="21"/>
      <c r="G2" s="21"/>
    </row>
    <row r="3" s="19" customFormat="1" ht="23.1" customHeight="1" spans="1:7">
      <c r="A3" s="22" t="s">
        <v>2</v>
      </c>
      <c r="B3" s="22" t="s">
        <v>3</v>
      </c>
      <c r="C3" s="23" t="s">
        <v>4</v>
      </c>
      <c r="D3" s="24"/>
      <c r="E3" s="25"/>
      <c r="F3" s="22" t="s">
        <v>5</v>
      </c>
      <c r="G3" s="22" t="s">
        <v>6</v>
      </c>
    </row>
    <row r="4" s="19" customFormat="1" ht="23.1" customHeight="1" spans="1:7">
      <c r="A4" s="26"/>
      <c r="B4" s="26"/>
      <c r="C4" s="27" t="s">
        <v>7</v>
      </c>
      <c r="D4" s="27" t="s">
        <v>8</v>
      </c>
      <c r="E4" s="27" t="s">
        <v>9</v>
      </c>
      <c r="F4" s="26"/>
      <c r="G4" s="26"/>
    </row>
    <row r="5" s="20" customFormat="1" ht="23.1" customHeight="1" spans="1:7">
      <c r="A5" s="8">
        <v>1</v>
      </c>
      <c r="B5" s="8" t="s">
        <v>10</v>
      </c>
      <c r="C5" s="28">
        <v>31</v>
      </c>
      <c r="D5" s="28">
        <v>19</v>
      </c>
      <c r="E5" s="28">
        <f>C5+D5</f>
        <v>50</v>
      </c>
      <c r="F5" s="28">
        <v>8</v>
      </c>
      <c r="G5" s="28">
        <f>E5+F5</f>
        <v>58</v>
      </c>
    </row>
    <row r="6" s="20" customFormat="1" ht="23.1" customHeight="1" spans="1:7">
      <c r="A6" s="8">
        <v>2</v>
      </c>
      <c r="B6" s="8" t="s">
        <v>11</v>
      </c>
      <c r="C6" s="28">
        <v>29</v>
      </c>
      <c r="D6" s="28">
        <v>14</v>
      </c>
      <c r="E6" s="28">
        <f t="shared" ref="E6:E27" si="0">C6+D6</f>
        <v>43</v>
      </c>
      <c r="F6" s="28">
        <v>8</v>
      </c>
      <c r="G6" s="28">
        <f t="shared" ref="G6:G27" si="1">E6+F6</f>
        <v>51</v>
      </c>
    </row>
    <row r="7" s="20" customFormat="1" ht="23.1" customHeight="1" spans="1:7">
      <c r="A7" s="8">
        <v>3</v>
      </c>
      <c r="B7" s="8" t="s">
        <v>12</v>
      </c>
      <c r="C7" s="28">
        <v>33</v>
      </c>
      <c r="D7" s="28">
        <v>16</v>
      </c>
      <c r="E7" s="28">
        <f t="shared" si="0"/>
        <v>49</v>
      </c>
      <c r="F7" s="28">
        <v>8</v>
      </c>
      <c r="G7" s="28">
        <f t="shared" si="1"/>
        <v>57</v>
      </c>
    </row>
    <row r="8" s="20" customFormat="1" ht="23.1" customHeight="1" spans="1:7">
      <c r="A8" s="8">
        <v>4</v>
      </c>
      <c r="B8" s="8" t="s">
        <v>13</v>
      </c>
      <c r="C8" s="28">
        <v>32</v>
      </c>
      <c r="D8" s="28">
        <v>16</v>
      </c>
      <c r="E8" s="28">
        <f t="shared" si="0"/>
        <v>48</v>
      </c>
      <c r="F8" s="28">
        <v>8</v>
      </c>
      <c r="G8" s="28">
        <f t="shared" si="1"/>
        <v>56</v>
      </c>
    </row>
    <row r="9" s="20" customFormat="1" ht="23.1" customHeight="1" spans="1:7">
      <c r="A9" s="8">
        <v>5</v>
      </c>
      <c r="B9" s="8" t="s">
        <v>14</v>
      </c>
      <c r="C9" s="28">
        <v>31</v>
      </c>
      <c r="D9" s="28">
        <v>15</v>
      </c>
      <c r="E9" s="28">
        <f t="shared" si="0"/>
        <v>46</v>
      </c>
      <c r="F9" s="28">
        <v>8</v>
      </c>
      <c r="G9" s="28">
        <f t="shared" si="1"/>
        <v>54</v>
      </c>
    </row>
    <row r="10" s="20" customFormat="1" ht="23.1" customHeight="1" spans="1:7">
      <c r="A10" s="8">
        <v>6</v>
      </c>
      <c r="B10" s="8" t="s">
        <v>15</v>
      </c>
      <c r="C10" s="28">
        <v>15</v>
      </c>
      <c r="D10" s="28">
        <v>8</v>
      </c>
      <c r="E10" s="28">
        <f t="shared" si="0"/>
        <v>23</v>
      </c>
      <c r="F10" s="28">
        <v>6</v>
      </c>
      <c r="G10" s="28">
        <f t="shared" si="1"/>
        <v>29</v>
      </c>
    </row>
    <row r="11" s="20" customFormat="1" ht="23.1" customHeight="1" spans="1:7">
      <c r="A11" s="8">
        <v>7</v>
      </c>
      <c r="B11" s="8" t="s">
        <v>16</v>
      </c>
      <c r="C11" s="28">
        <v>33</v>
      </c>
      <c r="D11" s="28">
        <v>17</v>
      </c>
      <c r="E11" s="28">
        <f t="shared" si="0"/>
        <v>50</v>
      </c>
      <c r="F11" s="28">
        <v>9</v>
      </c>
      <c r="G11" s="28">
        <f t="shared" si="1"/>
        <v>59</v>
      </c>
    </row>
    <row r="12" s="20" customFormat="1" ht="23.1" customHeight="1" spans="1:7">
      <c r="A12" s="8">
        <v>8</v>
      </c>
      <c r="B12" s="8" t="s">
        <v>17</v>
      </c>
      <c r="C12" s="28">
        <v>28</v>
      </c>
      <c r="D12" s="28">
        <v>14</v>
      </c>
      <c r="E12" s="28">
        <f t="shared" si="0"/>
        <v>42</v>
      </c>
      <c r="F12" s="28">
        <v>8</v>
      </c>
      <c r="G12" s="28">
        <f t="shared" si="1"/>
        <v>50</v>
      </c>
    </row>
    <row r="13" s="20" customFormat="1" ht="23.1" customHeight="1" spans="1:7">
      <c r="A13" s="8">
        <v>9</v>
      </c>
      <c r="B13" s="8" t="s">
        <v>18</v>
      </c>
      <c r="C13" s="28">
        <v>40</v>
      </c>
      <c r="D13" s="28">
        <v>20</v>
      </c>
      <c r="E13" s="28">
        <f t="shared" si="0"/>
        <v>60</v>
      </c>
      <c r="F13" s="28">
        <v>9</v>
      </c>
      <c r="G13" s="28">
        <f t="shared" si="1"/>
        <v>69</v>
      </c>
    </row>
    <row r="14" s="20" customFormat="1" ht="23.1" customHeight="1" spans="1:7">
      <c r="A14" s="8">
        <v>10</v>
      </c>
      <c r="B14" s="8" t="s">
        <v>19</v>
      </c>
      <c r="C14" s="28">
        <v>50</v>
      </c>
      <c r="D14" s="28">
        <v>25</v>
      </c>
      <c r="E14" s="28">
        <f t="shared" si="0"/>
        <v>75</v>
      </c>
      <c r="F14" s="28">
        <v>11</v>
      </c>
      <c r="G14" s="28">
        <f t="shared" si="1"/>
        <v>86</v>
      </c>
    </row>
    <row r="15" s="20" customFormat="1" ht="23.1" customHeight="1" spans="1:7">
      <c r="A15" s="8">
        <v>11</v>
      </c>
      <c r="B15" s="8" t="s">
        <v>20</v>
      </c>
      <c r="C15" s="28">
        <v>37</v>
      </c>
      <c r="D15" s="28">
        <v>18</v>
      </c>
      <c r="E15" s="28">
        <f t="shared" si="0"/>
        <v>55</v>
      </c>
      <c r="F15" s="28">
        <v>9</v>
      </c>
      <c r="G15" s="28">
        <f t="shared" si="1"/>
        <v>64</v>
      </c>
    </row>
    <row r="16" s="20" customFormat="1" ht="23.1" customHeight="1" spans="1:7">
      <c r="A16" s="8">
        <v>12</v>
      </c>
      <c r="B16" s="8" t="s">
        <v>21</v>
      </c>
      <c r="C16" s="28">
        <v>30</v>
      </c>
      <c r="D16" s="28">
        <v>15</v>
      </c>
      <c r="E16" s="28">
        <f t="shared" si="0"/>
        <v>45</v>
      </c>
      <c r="F16" s="28">
        <v>8</v>
      </c>
      <c r="G16" s="28">
        <f t="shared" si="1"/>
        <v>53</v>
      </c>
    </row>
    <row r="17" s="20" customFormat="1" ht="23.1" customHeight="1" spans="1:7">
      <c r="A17" s="8">
        <v>13</v>
      </c>
      <c r="B17" s="8" t="s">
        <v>22</v>
      </c>
      <c r="C17" s="28">
        <v>37</v>
      </c>
      <c r="D17" s="28">
        <v>18</v>
      </c>
      <c r="E17" s="28">
        <f t="shared" si="0"/>
        <v>55</v>
      </c>
      <c r="F17" s="28">
        <v>9</v>
      </c>
      <c r="G17" s="28">
        <f t="shared" si="1"/>
        <v>64</v>
      </c>
    </row>
    <row r="18" s="20" customFormat="1" ht="23.1" customHeight="1" spans="1:7">
      <c r="A18" s="8">
        <v>14</v>
      </c>
      <c r="B18" s="8" t="s">
        <v>23</v>
      </c>
      <c r="C18" s="28">
        <v>22</v>
      </c>
      <c r="D18" s="28">
        <v>11</v>
      </c>
      <c r="E18" s="28">
        <f t="shared" si="0"/>
        <v>33</v>
      </c>
      <c r="F18" s="28">
        <v>7</v>
      </c>
      <c r="G18" s="28">
        <f t="shared" si="1"/>
        <v>40</v>
      </c>
    </row>
    <row r="19" s="20" customFormat="1" ht="23.1" customHeight="1" spans="1:7">
      <c r="A19" s="8">
        <v>15</v>
      </c>
      <c r="B19" s="8" t="s">
        <v>24</v>
      </c>
      <c r="C19" s="28">
        <v>32</v>
      </c>
      <c r="D19" s="28">
        <v>16</v>
      </c>
      <c r="E19" s="28">
        <f t="shared" si="0"/>
        <v>48</v>
      </c>
      <c r="F19" s="28">
        <v>8</v>
      </c>
      <c r="G19" s="28">
        <f t="shared" si="1"/>
        <v>56</v>
      </c>
    </row>
    <row r="20" s="20" customFormat="1" ht="23.1" customHeight="1" spans="1:7">
      <c r="A20" s="8">
        <v>16</v>
      </c>
      <c r="B20" s="8" t="s">
        <v>25</v>
      </c>
      <c r="C20" s="28">
        <v>16</v>
      </c>
      <c r="D20" s="28">
        <v>8</v>
      </c>
      <c r="E20" s="28">
        <f t="shared" si="0"/>
        <v>24</v>
      </c>
      <c r="F20" s="28">
        <v>6</v>
      </c>
      <c r="G20" s="28">
        <f t="shared" si="1"/>
        <v>30</v>
      </c>
    </row>
    <row r="21" s="20" customFormat="1" ht="23.1" customHeight="1" spans="1:7">
      <c r="A21" s="8">
        <v>17</v>
      </c>
      <c r="B21" s="8" t="s">
        <v>26</v>
      </c>
      <c r="C21" s="28">
        <v>21</v>
      </c>
      <c r="D21" s="28">
        <v>10</v>
      </c>
      <c r="E21" s="28">
        <f t="shared" si="0"/>
        <v>31</v>
      </c>
      <c r="F21" s="28">
        <v>7</v>
      </c>
      <c r="G21" s="28">
        <f t="shared" si="1"/>
        <v>38</v>
      </c>
    </row>
    <row r="22" s="20" customFormat="1" ht="23.1" customHeight="1" spans="1:7">
      <c r="A22" s="8">
        <v>18</v>
      </c>
      <c r="B22" s="8" t="s">
        <v>27</v>
      </c>
      <c r="C22" s="28">
        <v>46</v>
      </c>
      <c r="D22" s="28">
        <v>23</v>
      </c>
      <c r="E22" s="28">
        <f t="shared" si="0"/>
        <v>69</v>
      </c>
      <c r="F22" s="28">
        <v>10</v>
      </c>
      <c r="G22" s="28">
        <f t="shared" si="1"/>
        <v>79</v>
      </c>
    </row>
    <row r="23" s="20" customFormat="1" ht="23.1" customHeight="1" spans="1:7">
      <c r="A23" s="8">
        <v>19</v>
      </c>
      <c r="B23" s="8" t="s">
        <v>28</v>
      </c>
      <c r="C23" s="28">
        <v>31</v>
      </c>
      <c r="D23" s="28">
        <v>15</v>
      </c>
      <c r="E23" s="28">
        <f t="shared" si="0"/>
        <v>46</v>
      </c>
      <c r="F23" s="28">
        <v>8</v>
      </c>
      <c r="G23" s="28">
        <f t="shared" si="1"/>
        <v>54</v>
      </c>
    </row>
    <row r="24" s="20" customFormat="1" ht="23.1" customHeight="1" spans="1:7">
      <c r="A24" s="8">
        <v>20</v>
      </c>
      <c r="B24" s="8" t="s">
        <v>29</v>
      </c>
      <c r="C24" s="28">
        <v>0</v>
      </c>
      <c r="D24" s="28">
        <v>10</v>
      </c>
      <c r="E24" s="28">
        <f t="shared" si="0"/>
        <v>10</v>
      </c>
      <c r="F24" s="28">
        <v>5</v>
      </c>
      <c r="G24" s="28">
        <f t="shared" si="1"/>
        <v>15</v>
      </c>
    </row>
    <row r="25" s="20" customFormat="1" ht="23.1" customHeight="1" spans="1:7">
      <c r="A25" s="8">
        <v>21</v>
      </c>
      <c r="B25" s="8" t="s">
        <v>30</v>
      </c>
      <c r="C25" s="28">
        <v>15</v>
      </c>
      <c r="D25" s="28">
        <v>3</v>
      </c>
      <c r="E25" s="28">
        <f t="shared" si="0"/>
        <v>18</v>
      </c>
      <c r="F25" s="28">
        <v>5</v>
      </c>
      <c r="G25" s="28">
        <f t="shared" si="1"/>
        <v>23</v>
      </c>
    </row>
    <row r="26" s="20" customFormat="1" ht="23.1" customHeight="1" spans="1:7">
      <c r="A26" s="8">
        <v>22</v>
      </c>
      <c r="B26" s="8" t="s">
        <v>31</v>
      </c>
      <c r="C26" s="28">
        <v>19</v>
      </c>
      <c r="D26" s="28">
        <v>0</v>
      </c>
      <c r="E26" s="28">
        <f t="shared" si="0"/>
        <v>19</v>
      </c>
      <c r="F26" s="28">
        <v>5</v>
      </c>
      <c r="G26" s="28">
        <f t="shared" si="1"/>
        <v>24</v>
      </c>
    </row>
    <row r="27" s="20" customFormat="1" ht="23.1" customHeight="1" spans="1:7">
      <c r="A27" s="8">
        <v>23</v>
      </c>
      <c r="B27" s="14" t="s">
        <v>32</v>
      </c>
      <c r="C27" s="28">
        <v>0</v>
      </c>
      <c r="D27" s="28">
        <v>10</v>
      </c>
      <c r="E27" s="28">
        <f t="shared" si="0"/>
        <v>10</v>
      </c>
      <c r="F27" s="28">
        <v>5</v>
      </c>
      <c r="G27" s="28">
        <f t="shared" si="1"/>
        <v>15</v>
      </c>
    </row>
    <row r="28" s="20" customFormat="1" ht="23.1" customHeight="1" spans="1:8">
      <c r="A28" s="29" t="s">
        <v>6</v>
      </c>
      <c r="B28" s="30"/>
      <c r="C28" s="31">
        <f>SUM(C5:C27)</f>
        <v>628</v>
      </c>
      <c r="D28" s="31">
        <f t="shared" ref="D28:E28" si="2">SUM(D5:D27)</f>
        <v>321</v>
      </c>
      <c r="E28" s="31">
        <f t="shared" si="2"/>
        <v>949</v>
      </c>
      <c r="F28" s="31">
        <f t="shared" ref="F28" si="3">SUM(F5:F27)</f>
        <v>175</v>
      </c>
      <c r="G28" s="31">
        <f t="shared" ref="G28" si="4">SUM(G5:G27)</f>
        <v>1124</v>
      </c>
      <c r="H28" s="32"/>
    </row>
    <row r="29" s="20" customFormat="1" ht="45" customHeight="1" spans="1:7">
      <c r="A29" s="33"/>
      <c r="B29" s="33"/>
      <c r="C29" s="33"/>
      <c r="D29" s="33"/>
      <c r="E29" s="33"/>
      <c r="F29" s="33"/>
      <c r="G29" s="33"/>
    </row>
  </sheetData>
  <mergeCells count="8">
    <mergeCell ref="A2:G2"/>
    <mergeCell ref="C3:E3"/>
    <mergeCell ref="A28:B28"/>
    <mergeCell ref="A29:G29"/>
    <mergeCell ref="A3:A4"/>
    <mergeCell ref="B3:B4"/>
    <mergeCell ref="F3:F4"/>
    <mergeCell ref="G3:G4"/>
  </mergeCells>
  <printOptions horizontalCentered="1" vertic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zoomScale="64" zoomScaleNormal="64" topLeftCell="A12" workbookViewId="0">
      <selection activeCell="I8" sqref="I8"/>
    </sheetView>
  </sheetViews>
  <sheetFormatPr defaultColWidth="9" defaultRowHeight="13.5"/>
  <cols>
    <col min="1" max="1" width="6.5" customWidth="1"/>
    <col min="2" max="2" width="13.375" customWidth="1"/>
    <col min="3" max="3" width="9" customWidth="1"/>
    <col min="4" max="4" width="10.5" customWidth="1"/>
    <col min="5" max="5" width="7.875" customWidth="1"/>
    <col min="6" max="7" width="12.375" customWidth="1"/>
    <col min="8" max="8" width="19.125" customWidth="1"/>
    <col min="9" max="9" width="10" style="3" customWidth="1"/>
    <col min="10" max="10" width="10" customWidth="1"/>
    <col min="11" max="11" width="10.875" customWidth="1"/>
  </cols>
  <sheetData>
    <row r="1" ht="18.75" customHeight="1" spans="1:1">
      <c r="A1" s="4" t="s">
        <v>33</v>
      </c>
    </row>
    <row r="2" ht="63" customHeight="1" spans="1:8">
      <c r="A2" s="5" t="s">
        <v>34</v>
      </c>
      <c r="B2" s="6"/>
      <c r="C2" s="6"/>
      <c r="D2" s="6"/>
      <c r="E2" s="6"/>
      <c r="F2" s="6"/>
      <c r="G2" s="6"/>
      <c r="H2" s="6"/>
    </row>
    <row r="3" s="1" customFormat="1" ht="42.75" customHeight="1" spans="1:11">
      <c r="A3" s="7" t="s">
        <v>2</v>
      </c>
      <c r="B3" s="7" t="s">
        <v>3</v>
      </c>
      <c r="C3" s="7" t="s">
        <v>35</v>
      </c>
      <c r="D3" s="7" t="s">
        <v>36</v>
      </c>
      <c r="E3" s="7" t="s">
        <v>9</v>
      </c>
      <c r="F3" s="7" t="s">
        <v>37</v>
      </c>
      <c r="G3" s="7" t="s">
        <v>38</v>
      </c>
      <c r="H3" s="7" t="s">
        <v>39</v>
      </c>
      <c r="I3" s="16" t="s">
        <v>37</v>
      </c>
      <c r="J3" s="7" t="s">
        <v>38</v>
      </c>
      <c r="K3" s="17" t="s">
        <v>40</v>
      </c>
    </row>
    <row r="4" s="2" customFormat="1" ht="26.1" customHeight="1" spans="1:11">
      <c r="A4" s="8">
        <v>1</v>
      </c>
      <c r="B4" s="8" t="s">
        <v>41</v>
      </c>
      <c r="C4" s="9">
        <f>[1]Sheet1!C3</f>
        <v>710</v>
      </c>
      <c r="D4" s="9">
        <f>[2]Sheet1!$J$15</f>
        <v>565</v>
      </c>
      <c r="E4" s="9">
        <f>SUM(C4:D4)</f>
        <v>1275</v>
      </c>
      <c r="F4" s="9">
        <f>CEILING(C4*0.020748323,1)</f>
        <v>15</v>
      </c>
      <c r="G4" s="9">
        <f>CEILING(D4*0.020748323,1)</f>
        <v>12</v>
      </c>
      <c r="H4" s="9">
        <f t="shared" ref="H4:H24" si="0">F4+G4</f>
        <v>27</v>
      </c>
      <c r="I4" s="18">
        <v>3</v>
      </c>
      <c r="J4" s="18">
        <v>2</v>
      </c>
      <c r="K4" s="18">
        <f>I4+J4</f>
        <v>5</v>
      </c>
    </row>
    <row r="5" s="2" customFormat="1" ht="26.1" customHeight="1" spans="1:11">
      <c r="A5" s="8">
        <v>2</v>
      </c>
      <c r="B5" s="8" t="s">
        <v>11</v>
      </c>
      <c r="C5" s="9">
        <f>[1]Sheet1!C4</f>
        <v>659</v>
      </c>
      <c r="D5" s="9">
        <v>621</v>
      </c>
      <c r="E5" s="9">
        <f t="shared" ref="E5:E25" si="1">SUM(C5:D5)</f>
        <v>1280</v>
      </c>
      <c r="F5" s="9">
        <f t="shared" ref="F5:F22" si="2">CEILING(C5*0.020748323,1)</f>
        <v>14</v>
      </c>
      <c r="G5" s="9">
        <f t="shared" ref="G5:G24" si="3">CEILING(D5*0.020748323,1)</f>
        <v>13</v>
      </c>
      <c r="H5" s="9">
        <f t="shared" si="0"/>
        <v>27</v>
      </c>
      <c r="I5" s="18">
        <v>3</v>
      </c>
      <c r="J5" s="18">
        <v>3</v>
      </c>
      <c r="K5" s="18">
        <f t="shared" ref="K5:K24" si="4">I5+J5</f>
        <v>6</v>
      </c>
    </row>
    <row r="6" s="2" customFormat="1" ht="26.1" customHeight="1" spans="1:11">
      <c r="A6" s="8">
        <v>3</v>
      </c>
      <c r="B6" s="10" t="s">
        <v>12</v>
      </c>
      <c r="C6" s="9">
        <f>[1]Sheet1!C5</f>
        <v>784</v>
      </c>
      <c r="D6" s="9">
        <v>690</v>
      </c>
      <c r="E6" s="9">
        <f t="shared" si="1"/>
        <v>1474</v>
      </c>
      <c r="F6" s="9">
        <f t="shared" si="2"/>
        <v>17</v>
      </c>
      <c r="G6" s="9">
        <f t="shared" si="3"/>
        <v>15</v>
      </c>
      <c r="H6" s="9">
        <f t="shared" si="0"/>
        <v>32</v>
      </c>
      <c r="I6" s="18">
        <v>4</v>
      </c>
      <c r="J6" s="18">
        <v>3</v>
      </c>
      <c r="K6" s="18">
        <f t="shared" si="4"/>
        <v>7</v>
      </c>
    </row>
    <row r="7" s="2" customFormat="1" ht="26.1" customHeight="1" spans="1:11">
      <c r="A7" s="8">
        <v>4</v>
      </c>
      <c r="B7" s="10" t="s">
        <v>13</v>
      </c>
      <c r="C7" s="9">
        <v>805</v>
      </c>
      <c r="D7" s="11">
        <v>591</v>
      </c>
      <c r="E7" s="9">
        <f t="shared" si="1"/>
        <v>1396</v>
      </c>
      <c r="F7" s="9">
        <f t="shared" si="2"/>
        <v>17</v>
      </c>
      <c r="G7" s="9">
        <f t="shared" si="3"/>
        <v>13</v>
      </c>
      <c r="H7" s="9">
        <f t="shared" si="0"/>
        <v>30</v>
      </c>
      <c r="I7" s="18">
        <v>4</v>
      </c>
      <c r="J7" s="18">
        <v>3</v>
      </c>
      <c r="K7" s="18">
        <f t="shared" si="4"/>
        <v>7</v>
      </c>
    </row>
    <row r="8" s="2" customFormat="1" ht="26.1" customHeight="1" spans="1:11">
      <c r="A8" s="8">
        <v>5</v>
      </c>
      <c r="B8" s="8" t="s">
        <v>14</v>
      </c>
      <c r="C8" s="9">
        <f>[1]Sheet1!C7</f>
        <v>891</v>
      </c>
      <c r="D8" s="11">
        <v>545</v>
      </c>
      <c r="E8" s="9">
        <f t="shared" si="1"/>
        <v>1436</v>
      </c>
      <c r="F8" s="9">
        <f t="shared" si="2"/>
        <v>19</v>
      </c>
      <c r="G8" s="9">
        <f t="shared" si="3"/>
        <v>12</v>
      </c>
      <c r="H8" s="9">
        <f t="shared" si="0"/>
        <v>31</v>
      </c>
      <c r="I8" s="18">
        <v>2</v>
      </c>
      <c r="J8" s="18">
        <v>2</v>
      </c>
      <c r="K8" s="18">
        <f t="shared" si="4"/>
        <v>4</v>
      </c>
    </row>
    <row r="9" s="2" customFormat="1" ht="26.1" customHeight="1" spans="1:11">
      <c r="A9" s="8">
        <v>6</v>
      </c>
      <c r="B9" s="8" t="s">
        <v>15</v>
      </c>
      <c r="C9" s="9">
        <v>189</v>
      </c>
      <c r="D9" s="11">
        <v>72</v>
      </c>
      <c r="E9" s="9">
        <f>C9+D9</f>
        <v>261</v>
      </c>
      <c r="F9" s="9">
        <v>2</v>
      </c>
      <c r="G9" s="9">
        <v>1</v>
      </c>
      <c r="H9" s="9">
        <f t="shared" si="0"/>
        <v>3</v>
      </c>
      <c r="I9" s="18">
        <v>1</v>
      </c>
      <c r="J9" s="18">
        <v>0</v>
      </c>
      <c r="K9" s="18">
        <f t="shared" si="4"/>
        <v>1</v>
      </c>
    </row>
    <row r="10" s="2" customFormat="1" ht="26.1" customHeight="1" spans="1:11">
      <c r="A10" s="8">
        <v>7</v>
      </c>
      <c r="B10" s="8" t="s">
        <v>42</v>
      </c>
      <c r="C10" s="9">
        <f>[1]Sheet1!C8</f>
        <v>1081</v>
      </c>
      <c r="D10" s="11">
        <v>472</v>
      </c>
      <c r="E10" s="9">
        <f t="shared" ref="E10:E24" si="5">C10+D10</f>
        <v>1553</v>
      </c>
      <c r="F10" s="9">
        <f t="shared" si="2"/>
        <v>23</v>
      </c>
      <c r="G10" s="9">
        <f t="shared" si="3"/>
        <v>10</v>
      </c>
      <c r="H10" s="9">
        <f t="shared" si="0"/>
        <v>33</v>
      </c>
      <c r="I10" s="18">
        <v>5</v>
      </c>
      <c r="J10" s="18">
        <v>2</v>
      </c>
      <c r="K10" s="18">
        <f t="shared" si="4"/>
        <v>7</v>
      </c>
    </row>
    <row r="11" s="2" customFormat="1" ht="26.1" customHeight="1" spans="1:11">
      <c r="A11" s="8">
        <v>8</v>
      </c>
      <c r="B11" s="8" t="s">
        <v>17</v>
      </c>
      <c r="C11" s="9">
        <f>[1]Sheet1!C9</f>
        <v>970</v>
      </c>
      <c r="D11" s="11">
        <v>244</v>
      </c>
      <c r="E11" s="9">
        <f t="shared" si="5"/>
        <v>1214</v>
      </c>
      <c r="F11" s="9">
        <f t="shared" si="2"/>
        <v>21</v>
      </c>
      <c r="G11" s="9">
        <f t="shared" si="3"/>
        <v>6</v>
      </c>
      <c r="H11" s="9">
        <f t="shared" si="0"/>
        <v>27</v>
      </c>
      <c r="I11" s="18">
        <v>4</v>
      </c>
      <c r="J11" s="18">
        <v>1</v>
      </c>
      <c r="K11" s="18">
        <f t="shared" si="4"/>
        <v>5</v>
      </c>
    </row>
    <row r="12" s="2" customFormat="1" ht="26.1" customHeight="1" spans="1:11">
      <c r="A12" s="8">
        <v>9</v>
      </c>
      <c r="B12" s="8" t="s">
        <v>18</v>
      </c>
      <c r="C12" s="9">
        <f>[1]Sheet1!C10</f>
        <v>1359</v>
      </c>
      <c r="D12" s="9">
        <v>653</v>
      </c>
      <c r="E12" s="9">
        <f t="shared" si="5"/>
        <v>2012</v>
      </c>
      <c r="F12" s="9">
        <f t="shared" si="2"/>
        <v>29</v>
      </c>
      <c r="G12" s="9">
        <f t="shared" si="3"/>
        <v>14</v>
      </c>
      <c r="H12" s="9">
        <f t="shared" si="0"/>
        <v>43</v>
      </c>
      <c r="I12" s="18">
        <v>6</v>
      </c>
      <c r="J12" s="18">
        <v>3</v>
      </c>
      <c r="K12" s="18">
        <f t="shared" si="4"/>
        <v>9</v>
      </c>
    </row>
    <row r="13" s="2" customFormat="1" ht="26.1" customHeight="1" spans="1:11">
      <c r="A13" s="8">
        <v>10</v>
      </c>
      <c r="B13" s="8" t="s">
        <v>19</v>
      </c>
      <c r="C13" s="9">
        <f>[1]Sheet1!C11</f>
        <v>2256</v>
      </c>
      <c r="D13" s="9">
        <v>535</v>
      </c>
      <c r="E13" s="9">
        <f t="shared" si="5"/>
        <v>2791</v>
      </c>
      <c r="F13" s="9">
        <f t="shared" si="2"/>
        <v>47</v>
      </c>
      <c r="G13" s="9">
        <f t="shared" si="3"/>
        <v>12</v>
      </c>
      <c r="H13" s="9">
        <f t="shared" si="0"/>
        <v>59</v>
      </c>
      <c r="I13" s="18">
        <v>9</v>
      </c>
      <c r="J13" s="18">
        <v>2</v>
      </c>
      <c r="K13" s="18">
        <f t="shared" si="4"/>
        <v>11</v>
      </c>
    </row>
    <row r="14" s="2" customFormat="1" ht="26.1" customHeight="1" spans="1:11">
      <c r="A14" s="8">
        <v>11</v>
      </c>
      <c r="B14" s="8" t="s">
        <v>20</v>
      </c>
      <c r="C14" s="9">
        <f>[1]Sheet1!C12</f>
        <v>1648</v>
      </c>
      <c r="D14" s="12">
        <v>255</v>
      </c>
      <c r="E14" s="9">
        <f t="shared" si="5"/>
        <v>1903</v>
      </c>
      <c r="F14" s="9">
        <f t="shared" si="2"/>
        <v>35</v>
      </c>
      <c r="G14" s="9">
        <f t="shared" si="3"/>
        <v>6</v>
      </c>
      <c r="H14" s="9">
        <f t="shared" si="0"/>
        <v>41</v>
      </c>
      <c r="I14" s="18">
        <v>7</v>
      </c>
      <c r="J14" s="18">
        <v>1</v>
      </c>
      <c r="K14" s="18">
        <f t="shared" si="4"/>
        <v>8</v>
      </c>
    </row>
    <row r="15" s="2" customFormat="1" ht="26.1" customHeight="1" spans="1:11">
      <c r="A15" s="8">
        <v>12</v>
      </c>
      <c r="B15" s="8" t="s">
        <v>21</v>
      </c>
      <c r="C15" s="9">
        <f>[1]Sheet1!C13</f>
        <v>1338</v>
      </c>
      <c r="D15" s="9">
        <v>141</v>
      </c>
      <c r="E15" s="9">
        <f t="shared" si="5"/>
        <v>1479</v>
      </c>
      <c r="F15" s="9">
        <v>27</v>
      </c>
      <c r="G15" s="9">
        <f t="shared" si="3"/>
        <v>3</v>
      </c>
      <c r="H15" s="9">
        <f t="shared" si="0"/>
        <v>30</v>
      </c>
      <c r="I15" s="18">
        <v>6</v>
      </c>
      <c r="J15" s="18">
        <v>1</v>
      </c>
      <c r="K15" s="18">
        <f t="shared" si="4"/>
        <v>7</v>
      </c>
    </row>
    <row r="16" s="2" customFormat="1" ht="26.1" customHeight="1" spans="1:11">
      <c r="A16" s="8">
        <v>13</v>
      </c>
      <c r="B16" s="8" t="s">
        <v>22</v>
      </c>
      <c r="C16" s="9">
        <f>[1]Sheet1!C14</f>
        <v>1364</v>
      </c>
      <c r="D16" s="9">
        <v>416</v>
      </c>
      <c r="E16" s="9">
        <f t="shared" si="5"/>
        <v>1780</v>
      </c>
      <c r="F16" s="9">
        <f t="shared" si="2"/>
        <v>29</v>
      </c>
      <c r="G16" s="9">
        <f t="shared" si="3"/>
        <v>9</v>
      </c>
      <c r="H16" s="9">
        <f t="shared" si="0"/>
        <v>38</v>
      </c>
      <c r="I16" s="18">
        <v>6</v>
      </c>
      <c r="J16" s="18">
        <v>2</v>
      </c>
      <c r="K16" s="18">
        <f t="shared" si="4"/>
        <v>8</v>
      </c>
    </row>
    <row r="17" s="2" customFormat="1" ht="26.1" customHeight="1" spans="1:11">
      <c r="A17" s="8">
        <v>14</v>
      </c>
      <c r="B17" s="10" t="s">
        <v>23</v>
      </c>
      <c r="C17" s="9">
        <f>[1]Sheet1!C15</f>
        <v>561</v>
      </c>
      <c r="D17" s="9">
        <v>101</v>
      </c>
      <c r="E17" s="9">
        <f t="shared" si="5"/>
        <v>662</v>
      </c>
      <c r="F17" s="9">
        <f t="shared" si="2"/>
        <v>12</v>
      </c>
      <c r="G17" s="9">
        <f t="shared" si="3"/>
        <v>3</v>
      </c>
      <c r="H17" s="9">
        <f t="shared" si="0"/>
        <v>15</v>
      </c>
      <c r="I17" s="18">
        <v>2</v>
      </c>
      <c r="J17" s="18">
        <v>1</v>
      </c>
      <c r="K17" s="18">
        <f t="shared" si="4"/>
        <v>3</v>
      </c>
    </row>
    <row r="18" s="2" customFormat="1" ht="26.1" customHeight="1" spans="1:11">
      <c r="A18" s="8">
        <v>15</v>
      </c>
      <c r="B18" s="8" t="s">
        <v>24</v>
      </c>
      <c r="C18" s="9">
        <f>[1]Sheet1!C16</f>
        <v>1210</v>
      </c>
      <c r="D18" s="9">
        <v>519</v>
      </c>
      <c r="E18" s="9">
        <f t="shared" si="5"/>
        <v>1729</v>
      </c>
      <c r="F18" s="9">
        <f t="shared" si="2"/>
        <v>26</v>
      </c>
      <c r="G18" s="9">
        <f t="shared" si="3"/>
        <v>11</v>
      </c>
      <c r="H18" s="9">
        <f t="shared" si="0"/>
        <v>37</v>
      </c>
      <c r="I18" s="18">
        <v>5</v>
      </c>
      <c r="J18" s="18">
        <v>2</v>
      </c>
      <c r="K18" s="18">
        <f t="shared" si="4"/>
        <v>7</v>
      </c>
    </row>
    <row r="19" s="2" customFormat="1" ht="26.1" customHeight="1" spans="1:11">
      <c r="A19" s="8">
        <v>16</v>
      </c>
      <c r="B19" s="8" t="s">
        <v>43</v>
      </c>
      <c r="C19" s="9">
        <f>[1]Sheet1!C17</f>
        <v>221</v>
      </c>
      <c r="D19" s="12">
        <v>63</v>
      </c>
      <c r="E19" s="9">
        <f t="shared" si="5"/>
        <v>284</v>
      </c>
      <c r="F19" s="9">
        <v>2</v>
      </c>
      <c r="G19" s="9">
        <v>1</v>
      </c>
      <c r="H19" s="9">
        <f t="shared" si="0"/>
        <v>3</v>
      </c>
      <c r="I19" s="18">
        <v>1</v>
      </c>
      <c r="J19" s="18">
        <v>0</v>
      </c>
      <c r="K19" s="18">
        <f t="shared" si="4"/>
        <v>1</v>
      </c>
    </row>
    <row r="20" s="2" customFormat="1" ht="26.1" customHeight="1" spans="1:11">
      <c r="A20" s="8">
        <v>17</v>
      </c>
      <c r="B20" s="8" t="s">
        <v>26</v>
      </c>
      <c r="C20" s="9">
        <f>[1]Sheet1!C18</f>
        <v>476</v>
      </c>
      <c r="D20" s="9">
        <v>274</v>
      </c>
      <c r="E20" s="9">
        <f t="shared" si="5"/>
        <v>750</v>
      </c>
      <c r="F20" s="9">
        <f t="shared" si="2"/>
        <v>10</v>
      </c>
      <c r="G20" s="9">
        <f t="shared" si="3"/>
        <v>6</v>
      </c>
      <c r="H20" s="9">
        <f t="shared" si="0"/>
        <v>16</v>
      </c>
      <c r="I20" s="18">
        <v>2</v>
      </c>
      <c r="J20" s="18">
        <v>1</v>
      </c>
      <c r="K20" s="18">
        <f t="shared" si="4"/>
        <v>3</v>
      </c>
    </row>
    <row r="21" s="2" customFormat="1" ht="26.1" customHeight="1" spans="1:11">
      <c r="A21" s="8">
        <v>18</v>
      </c>
      <c r="B21" s="8" t="s">
        <v>27</v>
      </c>
      <c r="C21" s="9">
        <f>[1]Sheet1!C19</f>
        <v>2451</v>
      </c>
      <c r="D21" s="12">
        <v>686</v>
      </c>
      <c r="E21" s="9">
        <f t="shared" si="5"/>
        <v>3137</v>
      </c>
      <c r="F21" s="9">
        <f t="shared" si="2"/>
        <v>51</v>
      </c>
      <c r="G21" s="9">
        <f t="shared" si="3"/>
        <v>15</v>
      </c>
      <c r="H21" s="9">
        <f t="shared" si="0"/>
        <v>66</v>
      </c>
      <c r="I21" s="18">
        <v>10</v>
      </c>
      <c r="J21" s="18">
        <v>3</v>
      </c>
      <c r="K21" s="18">
        <f t="shared" si="4"/>
        <v>13</v>
      </c>
    </row>
    <row r="22" s="2" customFormat="1" ht="26.1" customHeight="1" spans="1:11">
      <c r="A22" s="8">
        <v>19</v>
      </c>
      <c r="B22" s="8" t="s">
        <v>28</v>
      </c>
      <c r="C22" s="9">
        <f>[1]Sheet1!C20</f>
        <v>1077</v>
      </c>
      <c r="D22" s="9">
        <v>445</v>
      </c>
      <c r="E22" s="9">
        <f t="shared" si="5"/>
        <v>1522</v>
      </c>
      <c r="F22" s="9">
        <f t="shared" si="2"/>
        <v>23</v>
      </c>
      <c r="G22" s="9">
        <f t="shared" si="3"/>
        <v>10</v>
      </c>
      <c r="H22" s="9">
        <f t="shared" si="0"/>
        <v>33</v>
      </c>
      <c r="I22" s="18">
        <v>4</v>
      </c>
      <c r="J22" s="18">
        <v>2</v>
      </c>
      <c r="K22" s="18">
        <f t="shared" si="4"/>
        <v>6</v>
      </c>
    </row>
    <row r="23" s="2" customFormat="1" ht="26.1" customHeight="1" spans="1:11">
      <c r="A23" s="8">
        <v>20</v>
      </c>
      <c r="B23" s="8" t="s">
        <v>44</v>
      </c>
      <c r="C23" s="9">
        <f>[1]Sheet1!C21</f>
        <v>354</v>
      </c>
      <c r="D23" s="9">
        <v>23</v>
      </c>
      <c r="E23" s="9">
        <f t="shared" si="5"/>
        <v>377</v>
      </c>
      <c r="F23" s="9">
        <v>4</v>
      </c>
      <c r="G23" s="9">
        <f t="shared" si="3"/>
        <v>1</v>
      </c>
      <c r="H23" s="9">
        <f t="shared" si="0"/>
        <v>5</v>
      </c>
      <c r="I23" s="18">
        <v>1</v>
      </c>
      <c r="J23" s="18">
        <v>0</v>
      </c>
      <c r="K23" s="18">
        <f t="shared" si="4"/>
        <v>1</v>
      </c>
    </row>
    <row r="24" s="2" customFormat="1" ht="26.1" customHeight="1" spans="1:11">
      <c r="A24" s="8">
        <v>21</v>
      </c>
      <c r="B24" s="8" t="s">
        <v>31</v>
      </c>
      <c r="C24" s="9">
        <v>478</v>
      </c>
      <c r="D24" s="9">
        <v>0</v>
      </c>
      <c r="E24" s="9">
        <f t="shared" si="5"/>
        <v>478</v>
      </c>
      <c r="F24" s="9">
        <v>4</v>
      </c>
      <c r="G24" s="9">
        <f t="shared" si="3"/>
        <v>0</v>
      </c>
      <c r="H24" s="9">
        <f t="shared" si="0"/>
        <v>4</v>
      </c>
      <c r="I24" s="18">
        <v>1</v>
      </c>
      <c r="J24" s="18">
        <f>D24*0.004149665</f>
        <v>0</v>
      </c>
      <c r="K24" s="18">
        <f t="shared" si="4"/>
        <v>1</v>
      </c>
    </row>
    <row r="25" s="2" customFormat="1" ht="26.1" customHeight="1" spans="1:11">
      <c r="A25" s="13" t="s">
        <v>6</v>
      </c>
      <c r="B25" s="14"/>
      <c r="C25" s="9">
        <f>SUM(C4:C24)</f>
        <v>20882</v>
      </c>
      <c r="D25" s="9">
        <f>SUM(D4:D24)</f>
        <v>7911</v>
      </c>
      <c r="E25" s="9">
        <f t="shared" si="1"/>
        <v>28793</v>
      </c>
      <c r="F25" s="9">
        <f t="shared" ref="F25:K25" si="6">SUM(F4:F24)</f>
        <v>427</v>
      </c>
      <c r="G25" s="9">
        <f t="shared" si="6"/>
        <v>173</v>
      </c>
      <c r="H25" s="9">
        <f t="shared" si="6"/>
        <v>600</v>
      </c>
      <c r="I25" s="18">
        <f t="shared" si="6"/>
        <v>86</v>
      </c>
      <c r="J25" s="2">
        <f t="shared" si="6"/>
        <v>34</v>
      </c>
      <c r="K25" s="18">
        <f t="shared" si="6"/>
        <v>120</v>
      </c>
    </row>
    <row r="26" s="2" customFormat="1" ht="33" customHeight="1" spans="1:10">
      <c r="A26" s="15" t="s">
        <v>45</v>
      </c>
      <c r="B26" s="15"/>
      <c r="C26" s="15"/>
      <c r="D26" s="15"/>
      <c r="E26" s="15"/>
      <c r="F26" s="15"/>
      <c r="G26" s="15"/>
      <c r="H26" s="15"/>
      <c r="I26" s="18">
        <v>82</v>
      </c>
      <c r="J26" s="2">
        <v>33</v>
      </c>
    </row>
    <row r="27" s="2" customFormat="1" ht="18.75" spans="9:10">
      <c r="I27" s="3"/>
      <c r="J27"/>
    </row>
  </sheetData>
  <mergeCells count="3">
    <mergeCell ref="A2:H2"/>
    <mergeCell ref="A25:B25"/>
    <mergeCell ref="A26:H26"/>
  </mergeCells>
  <pageMargins left="0.708661417322835" right="0.708661417322835" top="0.708661417322835" bottom="0.59055118110236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终版</vt:lpstr>
      <vt:lpstr>原始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陈龙</dc:creator>
  <cp:lastModifiedBy>第13号元素</cp:lastModifiedBy>
  <dcterms:created xsi:type="dcterms:W3CDTF">2016-04-14T07:45:00Z</dcterms:created>
  <cp:lastPrinted>2020-06-11T09:44:00Z</cp:lastPrinted>
  <dcterms:modified xsi:type="dcterms:W3CDTF">2022-04-19T09:02:54Z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CFDC08EDE0F34FE78AEA112B6E181F49</vt:lpwstr>
  </property>
  <property fmtid="{D5CDD505-2E9C-101B-9397-08002B2CF9AE}" pid="3" name="KSOProductBuildVer">
    <vt:lpwstr>2052-11.1.0.11365</vt:lpwstr>
  </property>
</Properties>
</file>